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7D137446-0B4E-423E-8B17-9D93DDA16F3D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4収支簿" sheetId="1" r:id="rId1"/>
    <sheet name="3会計報告書" sheetId="2" r:id="rId2"/>
    <sheet name="リスト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" l="1"/>
  <c r="D29" i="2"/>
  <c r="E29" i="2" s="1"/>
  <c r="D30" i="2"/>
  <c r="E30" i="2" s="1"/>
  <c r="D31" i="2"/>
  <c r="E31" i="2" s="1"/>
  <c r="D32" i="2"/>
  <c r="E32" i="2" s="1"/>
  <c r="D25" i="2"/>
  <c r="E25" i="2" s="1"/>
  <c r="D26" i="2"/>
  <c r="E26" i="2" s="1"/>
  <c r="D27" i="2"/>
  <c r="E27" i="2" s="1"/>
  <c r="D24" i="2"/>
  <c r="E24" i="2" s="1"/>
  <c r="C33" i="2"/>
  <c r="C20" i="2"/>
  <c r="H9" i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G38" i="1"/>
  <c r="F38" i="1"/>
  <c r="D33" i="2" l="1"/>
  <c r="E33" i="2" s="1"/>
  <c r="E28" i="2"/>
  <c r="H38" i="1"/>
</calcChain>
</file>

<file path=xl/sharedStrings.xml><?xml version="1.0" encoding="utf-8"?>
<sst xmlns="http://schemas.openxmlformats.org/spreadsheetml/2006/main" count="96" uniqueCount="82">
  <si>
    <t>科目</t>
    <rPh sb="0" eb="2">
      <t>カモク</t>
    </rPh>
    <phoneticPr fontId="1"/>
  </si>
  <si>
    <t>領収書（証憑類）整理番号</t>
    <rPh sb="0" eb="3">
      <t>リョウシュウショ</t>
    </rPh>
    <rPh sb="4" eb="7">
      <t>ショウヒョウルイ</t>
    </rPh>
    <rPh sb="8" eb="12">
      <t>セイリバンゴウ</t>
    </rPh>
    <phoneticPr fontId="1"/>
  </si>
  <si>
    <t>〇〇〇〇年度  研究助成費　収支簿</t>
    <rPh sb="4" eb="6">
      <t>ネンド</t>
    </rPh>
    <rPh sb="8" eb="12">
      <t>ケンキュウジョセイ</t>
    </rPh>
    <rPh sb="12" eb="13">
      <t>ヒ</t>
    </rPh>
    <rPh sb="14" eb="17">
      <t>シュウシボ</t>
    </rPh>
    <phoneticPr fontId="1"/>
  </si>
  <si>
    <t>年月日
（西暦）</t>
    <rPh sb="0" eb="3">
      <t>ネンツキヒ</t>
    </rPh>
    <rPh sb="5" eb="7">
      <t>セイレキ</t>
    </rPh>
    <phoneticPr fontId="1"/>
  </si>
  <si>
    <t>摘　要</t>
    <rPh sb="0" eb="1">
      <t>テキ</t>
    </rPh>
    <rPh sb="2" eb="3">
      <t>ヨウ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</si>
  <si>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</si>
  <si>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</si>
  <si>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残　高</t>
    <rPh sb="0" eb="1">
      <t>ザン</t>
    </rPh>
    <rPh sb="2" eb="3">
      <t>タカ</t>
    </rPh>
    <phoneticPr fontId="1"/>
  </si>
  <si>
    <t>合　計</t>
    <rPh sb="0" eb="1">
      <t>ゴウ</t>
    </rPh>
    <rPh sb="2" eb="3">
      <t>ケイ</t>
    </rPh>
    <phoneticPr fontId="1"/>
  </si>
  <si>
    <t>　　　　　　　　　　　　　　　　　　　　　　　　　　　　　　　　　　（助成金受領者）</t>
    <rPh sb="35" eb="41">
      <t>ジョセイキンジュリョウシャ</t>
    </rPh>
    <phoneticPr fontId="1"/>
  </si>
  <si>
    <t>　　　　　　　　　　　　　　　　　　　　　　　　　　　　　　　　　　　所属機関</t>
    <rPh sb="35" eb="39">
      <t>ショゾクキカン</t>
    </rPh>
    <phoneticPr fontId="1"/>
  </si>
  <si>
    <t>　　　　　　　　　　　　　　　　　　　　　　　　　　　　　　　　　　　　職　名</t>
    <rPh sb="36" eb="37">
      <t>ショク</t>
    </rPh>
    <rPh sb="38" eb="39">
      <t>メイ</t>
    </rPh>
    <phoneticPr fontId="1"/>
  </si>
  <si>
    <t>　　　　　　　　　　　　　　　　　　　　　　　　　　　　　　　　　　　　氏　名</t>
    <rPh sb="36" eb="37">
      <t>シ</t>
    </rPh>
    <rPh sb="38" eb="39">
      <t>メイ</t>
    </rPh>
    <phoneticPr fontId="1"/>
  </si>
  <si>
    <t>研究助成会計報告書</t>
  </si>
  <si>
    <t>　　　年　　　月　　　日</t>
  </si>
  <si>
    <t>一般財団法人　ゆうちょ財団　御中</t>
  </si>
  <si>
    <t>貴財団より受領した　　　　　　年度研究助成金は以下のとおりとなりましたので報告いたします。</t>
  </si>
  <si>
    <t>助成金受領者</t>
  </si>
  <si>
    <t>所属機関名</t>
  </si>
  <si>
    <t>氏　　　名</t>
  </si>
  <si>
    <t>住　　　所</t>
  </si>
  <si>
    <t>〒</t>
  </si>
  <si>
    <t>電話番号</t>
  </si>
  <si>
    <t>（　  　）　　　　　</t>
  </si>
  <si>
    <t>Email Address</t>
  </si>
  <si>
    <t>＜収入の部＞</t>
  </si>
  <si>
    <t>科  目</t>
  </si>
  <si>
    <t>予算額　　（円）</t>
  </si>
  <si>
    <t>備 考</t>
  </si>
  <si>
    <t>1.助成金収入</t>
  </si>
  <si>
    <t>合計(A)</t>
  </si>
  <si>
    <t>＜支出の部＞</t>
  </si>
  <si>
    <t>予定額　　（円）</t>
  </si>
  <si>
    <t>使用額　　（円）</t>
  </si>
  <si>
    <t>差引増減額（円）</t>
  </si>
  <si>
    <t>備  考</t>
  </si>
  <si>
    <t>1. 研究補助者経費</t>
  </si>
  <si>
    <t>2. 現地調査旅行経費</t>
  </si>
  <si>
    <t>3. 学会発表旅行経費</t>
  </si>
  <si>
    <t>4. 委託・機器経費</t>
  </si>
  <si>
    <t>5. 資料・印刷経費</t>
  </si>
  <si>
    <t>6. 会議・施設経費</t>
  </si>
  <si>
    <t>7. 通信・運搬経費</t>
  </si>
  <si>
    <t>8. 消耗品経費</t>
  </si>
  <si>
    <t>9. 諸雑費経費</t>
  </si>
  <si>
    <t>合計(B)</t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</si>
  <si>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</si>
  <si>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</si>
  <si>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</si>
  <si>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</si>
  <si>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</si>
  <si>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</si>
  <si>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</si>
  <si>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</si>
  <si>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</si>
  <si>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-</t>
    <phoneticPr fontId="1"/>
  </si>
  <si>
    <t>①</t>
  </si>
  <si>
    <t>③</t>
  </si>
  <si>
    <t>⑤</t>
  </si>
  <si>
    <t>②</t>
  </si>
  <si>
    <t>⑥</t>
  </si>
  <si>
    <t>⑨</t>
  </si>
  <si>
    <t>助成金収入</t>
    <rPh sb="0" eb="3">
      <t>ジョセイキン</t>
    </rPh>
    <rPh sb="3" eb="5">
      <t>シュウニュウ</t>
    </rPh>
    <phoneticPr fontId="1"/>
  </si>
  <si>
    <t>ペン</t>
    <phoneticPr fontId="1"/>
  </si>
  <si>
    <t>⑧</t>
  </si>
  <si>
    <t>現地調査</t>
    <rPh sb="0" eb="4">
      <t>ゲンチチョウサ</t>
    </rPh>
    <phoneticPr fontId="1"/>
  </si>
  <si>
    <t>会議費</t>
    <rPh sb="0" eb="2">
      <t>カイギ</t>
    </rPh>
    <phoneticPr fontId="1"/>
  </si>
  <si>
    <t>資料運搬費</t>
    <rPh sb="0" eb="5">
      <t>シリョウウンパンヒ</t>
    </rPh>
    <phoneticPr fontId="1"/>
  </si>
  <si>
    <t>⑦</t>
  </si>
  <si>
    <t>書籍（AAA)</t>
    <rPh sb="0" eb="2">
      <t>ショセキ</t>
    </rPh>
    <phoneticPr fontId="1"/>
  </si>
  <si>
    <t>書籍（GGG)</t>
    <rPh sb="0" eb="2">
      <t>ショセキ</t>
    </rPh>
    <phoneticPr fontId="1"/>
  </si>
  <si>
    <t>学会発表</t>
    <rPh sb="0" eb="2">
      <t>ガッカイ</t>
    </rPh>
    <rPh sb="2" eb="4">
      <t>ハッピョウ</t>
    </rPh>
    <phoneticPr fontId="1"/>
  </si>
  <si>
    <t>研究補助者謝礼</t>
    <rPh sb="0" eb="5">
      <t>ケンキュウホジョシャ</t>
    </rPh>
    <rPh sb="5" eb="7">
      <t>シャレイ</t>
    </rPh>
    <phoneticPr fontId="1"/>
  </si>
  <si>
    <t>④</t>
  </si>
  <si>
    <t>入力委託</t>
    <rPh sb="0" eb="2">
      <t>ニュウリョク</t>
    </rPh>
    <rPh sb="2" eb="4">
      <t>イタク</t>
    </rPh>
    <phoneticPr fontId="1"/>
  </si>
  <si>
    <t>XXX</t>
    <phoneticPr fontId="1"/>
  </si>
  <si>
    <t>書籍（CCC)</t>
    <rPh sb="0" eb="2">
      <t>ショセキ</t>
    </rPh>
    <phoneticPr fontId="1"/>
  </si>
  <si>
    <t>********</t>
  </si>
  <si>
    <t>********</t>
    <phoneticPr fontId="1"/>
  </si>
  <si>
    <r>
      <t>注：科目欄は下記の番号により仕分けの上、該当する数字を入力ください。
　　①研究補助者経費、②現地調査旅行経費、③学会発表旅行経費、④委託・機器経費、⑤資料・印刷経費
　　⑥会議・施設経費、⑦通信・運搬経費、⑧消耗品経費、⑨諸雑費経費
　　</t>
    </r>
    <r>
      <rPr>
        <sz val="9"/>
        <color theme="1"/>
        <rFont val="ＭＳ 明朝"/>
        <family val="1"/>
        <charset val="128"/>
      </rPr>
      <t xml:space="preserve">※入力した計数は、「研究助成会計報告書」に反映されます。 </t>
    </r>
    <r>
      <rPr>
        <sz val="11"/>
        <color theme="1"/>
        <rFont val="ＭＳ 明朝"/>
        <family val="1"/>
        <charset val="128"/>
      </rPr>
      <t xml:space="preserve">
</t>
    </r>
    <rPh sb="27" eb="29">
      <t>ニュウリョク</t>
    </rPh>
    <rPh sb="121" eb="123">
      <t>ニュウリョク</t>
    </rPh>
    <rPh sb="125" eb="127">
      <t>ケイスウ</t>
    </rPh>
    <rPh sb="130" eb="134">
      <t>ケンキュウジョセイ</t>
    </rPh>
    <rPh sb="134" eb="139">
      <t>カイケイホウコクショ</t>
    </rPh>
    <rPh sb="141" eb="143">
      <t>ハンエイ</t>
    </rPh>
    <phoneticPr fontId="1"/>
  </si>
  <si>
    <t>資料コピー代金</t>
    <rPh sb="0" eb="2">
      <t>シリョウ</t>
    </rPh>
    <rPh sb="5" eb="7">
      <t>ダイキン</t>
    </rPh>
    <phoneticPr fontId="1"/>
  </si>
  <si>
    <t>※    研究助成費収支簿を添付して下さい。領収書等（証憑類）貼付票は5年間の保管。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</si>
</sst>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38" fontId="2" fillId="0" borderId="1" xfId="1" applyFont="1" applyBorder="1" applyAlignment="1">
      <alignment vertical="center"/>
    </xf>
    <xf numFmtId="38" fontId="2" fillId="0" borderId="1" xfId="0" applyNumberFormat="1" applyFont="1" applyBorder="1" applyAlignment="1">
      <alignment vertical="center"/>
    </xf>
    <xf numFmtId="38" fontId="2" fillId="2" borderId="1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0" xfId="0" applyFill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8" fontId="2" fillId="0" borderId="1" xfId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72</xdr:row>
      <xdr:rowOff>123825</xdr:rowOff>
    </xdr:from>
    <xdr:to>
      <xdr:col>8</xdr:col>
      <xdr:colOff>47625</xdr:colOff>
      <xdr:row>72</xdr:row>
      <xdr:rowOff>123825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8550E7F-FDDA-7F14-1315-94233882D7D9}"/>
            </a:ext>
          </a:extLst>
        </xdr:cNvPr>
        <xdr:cNvCxnSpPr/>
      </xdr:nvCxnSpPr>
      <xdr:spPr>
        <a:xfrm>
          <a:off x="4657725" y="9420225"/>
          <a:ext cx="7905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8"/>
  <sheetViews>
    <sheetView workbookViewId="0">
      <selection activeCell="E9" sqref="E9"/>
    </sheetView>
  </sheetViews>
  <sheetFormatPr defaultColWidth="9" defaultRowHeight="13" x14ac:dyDescent="0.55000000000000004"/>
  <cols>
    <col min="1" max="1" width="9" style="1"/>
    <col min="2" max="2" width="5" style="1" customWidth="1"/>
    <col min="3" max="3" width="4.08203125" style="1" customWidth="1"/>
    <col min="4" max="4" width="3.6640625" style="1" customWidth="1"/>
    <col min="5" max="5" width="26.33203125" style="1" customWidth="1"/>
    <col min="6" max="6" width="14.33203125" style="1" customWidth="1"/>
    <col min="7" max="7" width="13.6640625" style="1" customWidth="1"/>
    <col min="8" max="8" width="14.58203125" style="1" customWidth="1"/>
    <col min="9" max="9" width="5.58203125" style="1" customWidth="1"/>
    <col min="10" max="10" width="12.83203125" style="1" customWidth="1"/>
    <col min="11" max="16384" width="9" style="1"/>
  </cols>
  <sheetData>
    <row r="1" spans="2:10" ht="13.5" thickBot="1" x14ac:dyDescent="0.6"/>
    <row r="2" spans="2:10" ht="23.25" customHeight="1" thickBot="1" x14ac:dyDescent="0.6">
      <c r="B2" s="24" t="s">
        <v>2</v>
      </c>
      <c r="C2" s="25"/>
      <c r="D2" s="25"/>
      <c r="E2" s="25"/>
      <c r="F2" s="25"/>
      <c r="G2" s="25"/>
      <c r="H2" s="25"/>
      <c r="I2" s="25"/>
      <c r="J2" s="26"/>
    </row>
    <row r="3" spans="2:10" ht="15.75" customHeight="1" x14ac:dyDescent="0.55000000000000004">
      <c r="B3" s="31" t="s">
        <v>9</v>
      </c>
      <c r="C3" s="31"/>
      <c r="D3" s="31"/>
      <c r="E3" s="31"/>
      <c r="F3" s="31"/>
      <c r="G3" s="31"/>
      <c r="H3" s="31"/>
      <c r="I3" s="31"/>
      <c r="J3" s="31"/>
    </row>
    <row r="4" spans="2:10" ht="15.75" customHeight="1" x14ac:dyDescent="0.55000000000000004">
      <c r="B4" s="31" t="s">
        <v>10</v>
      </c>
      <c r="C4" s="31"/>
      <c r="D4" s="31"/>
      <c r="E4" s="31"/>
      <c r="F4" s="31"/>
      <c r="G4" s="31"/>
      <c r="H4" s="31"/>
      <c r="I4" s="31"/>
      <c r="J4" s="31"/>
    </row>
    <row r="5" spans="2:10" ht="15.75" customHeight="1" x14ac:dyDescent="0.55000000000000004">
      <c r="B5" s="31" t="s">
        <v>11</v>
      </c>
      <c r="C5" s="31"/>
      <c r="D5" s="31"/>
      <c r="E5" s="31"/>
      <c r="F5" s="31"/>
      <c r="G5" s="31"/>
      <c r="H5" s="31"/>
      <c r="I5" s="31"/>
      <c r="J5" s="31"/>
    </row>
    <row r="6" spans="2:10" ht="15.75" customHeight="1" x14ac:dyDescent="0.55000000000000004">
      <c r="B6" s="31" t="s">
        <v>12</v>
      </c>
      <c r="C6" s="31"/>
      <c r="D6" s="31"/>
      <c r="E6" s="31"/>
      <c r="F6" s="31"/>
      <c r="G6" s="31"/>
      <c r="H6" s="31"/>
      <c r="I6" s="31"/>
      <c r="J6" s="31"/>
    </row>
    <row r="7" spans="2:10" ht="74.25" customHeight="1" x14ac:dyDescent="0.55000000000000004">
      <c r="B7" s="32" t="s">
        <v>79</v>
      </c>
      <c r="C7" s="33"/>
      <c r="D7" s="33"/>
      <c r="E7" s="33"/>
      <c r="F7" s="33"/>
      <c r="G7" s="33"/>
      <c r="H7" s="33"/>
      <c r="I7" s="33"/>
      <c r="J7" s="33"/>
    </row>
    <row r="8" spans="2:10" s="13" customFormat="1" ht="42.75" customHeight="1" x14ac:dyDescent="0.55000000000000004">
      <c r="B8" s="30" t="s">
        <v>3</v>
      </c>
      <c r="C8" s="28"/>
      <c r="D8" s="29"/>
      <c r="E8" s="3" t="s">
        <v>4</v>
      </c>
      <c r="F8" s="3" t="s">
        <v>5</v>
      </c>
      <c r="G8" s="3" t="s">
        <v>6</v>
      </c>
      <c r="H8" s="3" t="s">
        <v>7</v>
      </c>
      <c r="I8" s="3" t="s">
        <v>0</v>
      </c>
      <c r="J8" s="12" t="s">
        <v>1</v>
      </c>
    </row>
    <row r="9" spans="2:10" ht="23.25" customHeight="1" x14ac:dyDescent="0.55000000000000004">
      <c r="B9" s="14">
        <v>2025</v>
      </c>
      <c r="C9" s="15">
        <v>7</v>
      </c>
      <c r="D9" s="16">
        <v>31</v>
      </c>
      <c r="E9" s="17" t="s">
        <v>62</v>
      </c>
      <c r="F9" s="11">
        <v>1000000</v>
      </c>
      <c r="G9" s="11"/>
      <c r="H9" s="11">
        <f>+F9-G9</f>
        <v>1000000</v>
      </c>
      <c r="I9" s="18" t="s">
        <v>55</v>
      </c>
      <c r="J9" s="19" t="s">
        <v>55</v>
      </c>
    </row>
    <row r="10" spans="2:10" ht="23.25" customHeight="1" x14ac:dyDescent="0.55000000000000004">
      <c r="B10" s="20">
        <v>2025</v>
      </c>
      <c r="C10" s="21">
        <v>8</v>
      </c>
      <c r="D10" s="22"/>
      <c r="E10" s="4" t="s">
        <v>63</v>
      </c>
      <c r="F10" s="9"/>
      <c r="G10" s="9">
        <v>1000</v>
      </c>
      <c r="H10" s="9">
        <f t="shared" ref="H10:H37" si="0">+(H9+F10)-G10</f>
        <v>999000</v>
      </c>
      <c r="I10" s="3" t="s">
        <v>64</v>
      </c>
      <c r="J10" s="4">
        <v>1</v>
      </c>
    </row>
    <row r="11" spans="2:10" ht="23.25" customHeight="1" x14ac:dyDescent="0.55000000000000004">
      <c r="B11" s="20">
        <v>2025</v>
      </c>
      <c r="C11" s="21">
        <v>8</v>
      </c>
      <c r="D11" s="22"/>
      <c r="E11" s="4" t="s">
        <v>69</v>
      </c>
      <c r="F11" s="9"/>
      <c r="G11" s="9">
        <v>5500</v>
      </c>
      <c r="H11" s="9">
        <f t="shared" si="0"/>
        <v>993500</v>
      </c>
      <c r="I11" s="3" t="s">
        <v>58</v>
      </c>
      <c r="J11" s="4">
        <v>2</v>
      </c>
    </row>
    <row r="12" spans="2:10" ht="23.25" customHeight="1" x14ac:dyDescent="0.55000000000000004">
      <c r="B12" s="20">
        <v>2025</v>
      </c>
      <c r="C12" s="21">
        <v>8</v>
      </c>
      <c r="D12" s="22"/>
      <c r="E12" s="4" t="s">
        <v>65</v>
      </c>
      <c r="F12" s="9"/>
      <c r="G12" s="9">
        <v>220000</v>
      </c>
      <c r="H12" s="9">
        <f t="shared" si="0"/>
        <v>773500</v>
      </c>
      <c r="I12" s="3" t="s">
        <v>59</v>
      </c>
      <c r="J12" s="4">
        <v>3</v>
      </c>
    </row>
    <row r="13" spans="2:10" ht="23.25" customHeight="1" x14ac:dyDescent="0.55000000000000004">
      <c r="B13" s="20">
        <v>2025</v>
      </c>
      <c r="C13" s="21">
        <v>9</v>
      </c>
      <c r="D13" s="22"/>
      <c r="E13" s="4" t="s">
        <v>66</v>
      </c>
      <c r="F13" s="9"/>
      <c r="G13" s="9">
        <v>50000</v>
      </c>
      <c r="H13" s="9">
        <f t="shared" si="0"/>
        <v>723500</v>
      </c>
      <c r="I13" s="3" t="s">
        <v>60</v>
      </c>
      <c r="J13" s="4">
        <v>4</v>
      </c>
    </row>
    <row r="14" spans="2:10" ht="23.25" customHeight="1" x14ac:dyDescent="0.55000000000000004">
      <c r="B14" s="20">
        <v>2025</v>
      </c>
      <c r="C14" s="21">
        <v>10</v>
      </c>
      <c r="D14" s="22"/>
      <c r="E14" s="4" t="s">
        <v>67</v>
      </c>
      <c r="F14" s="9"/>
      <c r="G14" s="9">
        <v>7000</v>
      </c>
      <c r="H14" s="9">
        <f t="shared" si="0"/>
        <v>716500</v>
      </c>
      <c r="I14" s="3" t="s">
        <v>68</v>
      </c>
      <c r="J14" s="4">
        <v>5</v>
      </c>
    </row>
    <row r="15" spans="2:10" ht="23.25" customHeight="1" x14ac:dyDescent="0.55000000000000004">
      <c r="B15" s="20">
        <v>2025</v>
      </c>
      <c r="C15" s="21">
        <v>10</v>
      </c>
      <c r="D15" s="22"/>
      <c r="E15" s="4" t="s">
        <v>80</v>
      </c>
      <c r="F15" s="9"/>
      <c r="G15" s="9">
        <v>7500</v>
      </c>
      <c r="H15" s="9">
        <f t="shared" si="0"/>
        <v>709000</v>
      </c>
      <c r="I15" s="3" t="s">
        <v>64</v>
      </c>
      <c r="J15" s="4">
        <v>6</v>
      </c>
    </row>
    <row r="16" spans="2:10" ht="23.25" customHeight="1" x14ac:dyDescent="0.55000000000000004">
      <c r="B16" s="20">
        <v>2025</v>
      </c>
      <c r="C16" s="21">
        <v>10</v>
      </c>
      <c r="D16" s="22"/>
      <c r="E16" s="4" t="s">
        <v>70</v>
      </c>
      <c r="F16" s="9"/>
      <c r="G16" s="9">
        <v>2500</v>
      </c>
      <c r="H16" s="9">
        <f t="shared" si="0"/>
        <v>706500</v>
      </c>
      <c r="I16" s="3" t="s">
        <v>58</v>
      </c>
      <c r="J16" s="4">
        <v>7</v>
      </c>
    </row>
    <row r="17" spans="2:10" ht="23.25" customHeight="1" x14ac:dyDescent="0.55000000000000004">
      <c r="B17" s="20">
        <v>2025</v>
      </c>
      <c r="C17" s="21">
        <v>11</v>
      </c>
      <c r="D17" s="22"/>
      <c r="E17" s="4" t="s">
        <v>71</v>
      </c>
      <c r="F17" s="9"/>
      <c r="G17" s="9">
        <v>35000</v>
      </c>
      <c r="H17" s="9">
        <f t="shared" si="0"/>
        <v>671500</v>
      </c>
      <c r="I17" s="3" t="s">
        <v>57</v>
      </c>
      <c r="J17" s="4">
        <v>8</v>
      </c>
    </row>
    <row r="18" spans="2:10" ht="23.25" customHeight="1" x14ac:dyDescent="0.55000000000000004">
      <c r="B18" s="20">
        <v>2025</v>
      </c>
      <c r="C18" s="21">
        <v>12</v>
      </c>
      <c r="D18" s="22"/>
      <c r="E18" s="4" t="s">
        <v>72</v>
      </c>
      <c r="F18" s="9"/>
      <c r="G18" s="9">
        <v>70000</v>
      </c>
      <c r="H18" s="9">
        <f t="shared" si="0"/>
        <v>601500</v>
      </c>
      <c r="I18" s="3" t="s">
        <v>56</v>
      </c>
      <c r="J18" s="4">
        <v>9</v>
      </c>
    </row>
    <row r="19" spans="2:10" ht="23.25" customHeight="1" x14ac:dyDescent="0.55000000000000004">
      <c r="B19" s="20">
        <v>2025</v>
      </c>
      <c r="C19" s="21">
        <v>12</v>
      </c>
      <c r="D19" s="22"/>
      <c r="E19" s="4" t="s">
        <v>74</v>
      </c>
      <c r="F19" s="9"/>
      <c r="G19" s="9">
        <v>102000</v>
      </c>
      <c r="H19" s="9">
        <f t="shared" si="0"/>
        <v>499500</v>
      </c>
      <c r="I19" s="3" t="s">
        <v>73</v>
      </c>
      <c r="J19" s="4">
        <v>10</v>
      </c>
    </row>
    <row r="20" spans="2:10" ht="23.25" customHeight="1" x14ac:dyDescent="0.55000000000000004">
      <c r="B20" s="20">
        <v>2025</v>
      </c>
      <c r="C20" s="21">
        <v>12</v>
      </c>
      <c r="D20" s="22"/>
      <c r="E20" s="4" t="s">
        <v>75</v>
      </c>
      <c r="F20" s="9"/>
      <c r="G20" s="9">
        <v>20500</v>
      </c>
      <c r="H20" s="9">
        <f t="shared" si="0"/>
        <v>479000</v>
      </c>
      <c r="I20" s="3" t="s">
        <v>61</v>
      </c>
      <c r="J20" s="4">
        <v>11</v>
      </c>
    </row>
    <row r="21" spans="2:10" ht="23.25" customHeight="1" x14ac:dyDescent="0.55000000000000004">
      <c r="B21" s="20">
        <v>2025</v>
      </c>
      <c r="C21" s="21">
        <v>12</v>
      </c>
      <c r="D21" s="22"/>
      <c r="E21" s="4" t="s">
        <v>76</v>
      </c>
      <c r="F21" s="9"/>
      <c r="G21" s="9">
        <v>4250</v>
      </c>
      <c r="H21" s="9">
        <f t="shared" si="0"/>
        <v>474750</v>
      </c>
      <c r="I21" s="3" t="s">
        <v>58</v>
      </c>
      <c r="J21" s="4">
        <v>12</v>
      </c>
    </row>
    <row r="22" spans="2:10" ht="23.25" customHeight="1" x14ac:dyDescent="0.55000000000000004">
      <c r="B22" s="20"/>
      <c r="C22" s="21"/>
      <c r="D22" s="22"/>
      <c r="E22" s="4"/>
      <c r="F22" s="9"/>
      <c r="G22" s="9">
        <v>0</v>
      </c>
      <c r="H22" s="9">
        <f t="shared" si="0"/>
        <v>474750</v>
      </c>
      <c r="I22" s="3"/>
      <c r="J22" s="4"/>
    </row>
    <row r="23" spans="2:10" ht="23.25" customHeight="1" x14ac:dyDescent="0.55000000000000004">
      <c r="B23" s="20"/>
      <c r="C23" s="21"/>
      <c r="D23" s="22"/>
      <c r="E23" s="4"/>
      <c r="F23" s="9"/>
      <c r="G23" s="9">
        <v>0</v>
      </c>
      <c r="H23" s="9">
        <f t="shared" si="0"/>
        <v>474750</v>
      </c>
      <c r="I23" s="3"/>
      <c r="J23" s="4"/>
    </row>
    <row r="24" spans="2:10" ht="23.25" customHeight="1" x14ac:dyDescent="0.55000000000000004">
      <c r="B24" s="20"/>
      <c r="C24" s="21"/>
      <c r="D24" s="22"/>
      <c r="E24" s="4"/>
      <c r="F24" s="9"/>
      <c r="G24" s="9">
        <v>0</v>
      </c>
      <c r="H24" s="9">
        <f t="shared" si="0"/>
        <v>474750</v>
      </c>
      <c r="I24" s="3"/>
      <c r="J24" s="4"/>
    </row>
    <row r="25" spans="2:10" ht="23.25" customHeight="1" x14ac:dyDescent="0.55000000000000004">
      <c r="B25" s="20"/>
      <c r="C25" s="21"/>
      <c r="D25" s="22"/>
      <c r="E25" s="4"/>
      <c r="F25" s="9"/>
      <c r="G25" s="9">
        <v>0</v>
      </c>
      <c r="H25" s="9">
        <f t="shared" si="0"/>
        <v>474750</v>
      </c>
      <c r="I25" s="3"/>
      <c r="J25" s="4"/>
    </row>
    <row r="26" spans="2:10" ht="23.25" customHeight="1" x14ac:dyDescent="0.55000000000000004">
      <c r="B26" s="20"/>
      <c r="C26" s="21"/>
      <c r="D26" s="22"/>
      <c r="E26" s="4"/>
      <c r="F26" s="9"/>
      <c r="G26" s="9">
        <v>0</v>
      </c>
      <c r="H26" s="9">
        <f t="shared" si="0"/>
        <v>474750</v>
      </c>
      <c r="I26" s="3"/>
      <c r="J26" s="4"/>
    </row>
    <row r="27" spans="2:10" ht="23.25" customHeight="1" x14ac:dyDescent="0.55000000000000004">
      <c r="B27" s="20"/>
      <c r="C27" s="21"/>
      <c r="D27" s="22"/>
      <c r="E27" s="4"/>
      <c r="F27" s="9"/>
      <c r="G27" s="9">
        <v>0</v>
      </c>
      <c r="H27" s="9">
        <f t="shared" si="0"/>
        <v>474750</v>
      </c>
      <c r="I27" s="3"/>
      <c r="J27" s="4"/>
    </row>
    <row r="28" spans="2:10" ht="23.25" customHeight="1" x14ac:dyDescent="0.55000000000000004">
      <c r="B28" s="20"/>
      <c r="C28" s="21"/>
      <c r="D28" s="22"/>
      <c r="E28" s="4"/>
      <c r="F28" s="9"/>
      <c r="G28" s="9">
        <v>0</v>
      </c>
      <c r="H28" s="9">
        <f t="shared" si="0"/>
        <v>474750</v>
      </c>
      <c r="I28" s="3"/>
      <c r="J28" s="4"/>
    </row>
    <row r="29" spans="2:10" ht="23.25" customHeight="1" x14ac:dyDescent="0.55000000000000004">
      <c r="B29" s="20"/>
      <c r="C29" s="21"/>
      <c r="D29" s="22"/>
      <c r="E29" s="4"/>
      <c r="F29" s="9"/>
      <c r="G29" s="9">
        <v>0</v>
      </c>
      <c r="H29" s="9">
        <f t="shared" si="0"/>
        <v>474750</v>
      </c>
      <c r="I29" s="3"/>
      <c r="J29" s="4"/>
    </row>
    <row r="30" spans="2:10" ht="23.25" customHeight="1" x14ac:dyDescent="0.55000000000000004">
      <c r="B30" s="20"/>
      <c r="C30" s="21"/>
      <c r="D30" s="22"/>
      <c r="E30" s="4"/>
      <c r="F30" s="9"/>
      <c r="G30" s="9">
        <v>0</v>
      </c>
      <c r="H30" s="9">
        <f t="shared" si="0"/>
        <v>474750</v>
      </c>
      <c r="I30" s="3"/>
      <c r="J30" s="4"/>
    </row>
    <row r="31" spans="2:10" ht="23.25" customHeight="1" x14ac:dyDescent="0.55000000000000004">
      <c r="B31" s="20"/>
      <c r="C31" s="21"/>
      <c r="D31" s="22"/>
      <c r="E31" s="4"/>
      <c r="F31" s="9"/>
      <c r="G31" s="9">
        <v>0</v>
      </c>
      <c r="H31" s="9">
        <f t="shared" si="0"/>
        <v>474750</v>
      </c>
      <c r="I31" s="3"/>
      <c r="J31" s="4"/>
    </row>
    <row r="32" spans="2:10" ht="23.25" customHeight="1" x14ac:dyDescent="0.55000000000000004">
      <c r="B32" s="20"/>
      <c r="C32" s="21"/>
      <c r="D32" s="22"/>
      <c r="E32" s="4"/>
      <c r="F32" s="9"/>
      <c r="G32" s="9">
        <v>0</v>
      </c>
      <c r="H32" s="9">
        <f t="shared" si="0"/>
        <v>474750</v>
      </c>
      <c r="I32" s="3"/>
      <c r="J32" s="4"/>
    </row>
    <row r="33" spans="2:10" ht="23.25" customHeight="1" x14ac:dyDescent="0.55000000000000004">
      <c r="B33" s="20"/>
      <c r="C33" s="21"/>
      <c r="D33" s="22"/>
      <c r="E33" s="4"/>
      <c r="F33" s="9"/>
      <c r="G33" s="9">
        <v>0</v>
      </c>
      <c r="H33" s="9">
        <f t="shared" si="0"/>
        <v>474750</v>
      </c>
      <c r="I33" s="3"/>
      <c r="J33" s="4"/>
    </row>
    <row r="34" spans="2:10" ht="23.25" customHeight="1" x14ac:dyDescent="0.55000000000000004">
      <c r="B34" s="20"/>
      <c r="C34" s="21"/>
      <c r="D34" s="22"/>
      <c r="E34" s="4"/>
      <c r="F34" s="9"/>
      <c r="G34" s="9">
        <v>0</v>
      </c>
      <c r="H34" s="9">
        <f t="shared" si="0"/>
        <v>474750</v>
      </c>
      <c r="I34" s="3"/>
      <c r="J34" s="4"/>
    </row>
    <row r="35" spans="2:10" ht="23.25" customHeight="1" x14ac:dyDescent="0.55000000000000004">
      <c r="B35" s="20"/>
      <c r="C35" s="21"/>
      <c r="D35" s="22"/>
      <c r="E35" s="4"/>
      <c r="F35" s="9"/>
      <c r="G35" s="9">
        <v>0</v>
      </c>
      <c r="H35" s="9">
        <f t="shared" si="0"/>
        <v>474750</v>
      </c>
      <c r="I35" s="3"/>
      <c r="J35" s="4"/>
    </row>
    <row r="36" spans="2:10" ht="23.25" customHeight="1" x14ac:dyDescent="0.55000000000000004">
      <c r="B36" s="20"/>
      <c r="C36" s="21"/>
      <c r="D36" s="22"/>
      <c r="E36" s="4"/>
      <c r="F36" s="9"/>
      <c r="G36" s="9">
        <v>0</v>
      </c>
      <c r="H36" s="9">
        <f t="shared" si="0"/>
        <v>474750</v>
      </c>
      <c r="I36" s="3"/>
      <c r="J36" s="4"/>
    </row>
    <row r="37" spans="2:10" ht="23.25" customHeight="1" x14ac:dyDescent="0.55000000000000004">
      <c r="B37" s="20"/>
      <c r="C37" s="21"/>
      <c r="D37" s="22"/>
      <c r="E37" s="4"/>
      <c r="F37" s="9"/>
      <c r="G37" s="9">
        <v>0</v>
      </c>
      <c r="H37" s="9">
        <f t="shared" si="0"/>
        <v>474750</v>
      </c>
      <c r="I37" s="3"/>
      <c r="J37" s="4"/>
    </row>
    <row r="38" spans="2:10" ht="23.25" customHeight="1" x14ac:dyDescent="0.55000000000000004">
      <c r="B38" s="27" t="s">
        <v>8</v>
      </c>
      <c r="C38" s="28"/>
      <c r="D38" s="29"/>
      <c r="E38" s="4"/>
      <c r="F38" s="23">
        <f>SUM(F9:F37)</f>
        <v>1000000</v>
      </c>
      <c r="G38" s="23">
        <f>SUM(G9:G37)</f>
        <v>525250</v>
      </c>
      <c r="H38" s="23">
        <f>+F38-G38</f>
        <v>474750</v>
      </c>
      <c r="I38" s="4"/>
      <c r="J38" s="4"/>
    </row>
  </sheetData>
  <mergeCells count="8">
    <mergeCell ref="B2:J2"/>
    <mergeCell ref="B38:D38"/>
    <mergeCell ref="B8:D8"/>
    <mergeCell ref="B4:J4"/>
    <mergeCell ref="B5:J5"/>
    <mergeCell ref="B6:J6"/>
    <mergeCell ref="B3:J3"/>
    <mergeCell ref="B7:J7"/>
  </mergeCells>
  <phoneticPr fontId="1"/>
  <pageMargins left="0.23622047244094491" right="0.23622047244094491" top="0.74803149606299213" bottom="0.74803149606299213" header="0.31496062992125984" footer="0.31496062992125984"/>
  <pageSetup paperSize="9" scale="8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6D6DE5-0D77-4762-BAE7-48B7EC598F86}">
          <x14:formula1>
            <xm:f>リスト!$B$3:$B$11</xm:f>
          </x14:formula1>
          <xm:sqref>I10:I37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86FF3-C82C-4BF2-884D-16EB87B064B0}">
  <dimension ref="B2:F34"/>
  <sheetViews>
    <sheetView workbookViewId="0">
      <selection activeCell="B5" sqref="B5"/>
    </sheetView>
  </sheetViews>
  <sheetFormatPr defaultColWidth="9" defaultRowHeight="13" x14ac:dyDescent="0.55000000000000004"/>
  <cols>
    <col min="1" max="1" width="9" style="1"/>
    <col min="2" max="2" width="22.1640625" style="1" customWidth="1"/>
    <col min="3" max="6" width="18.5" style="1" customWidth="1"/>
    <col min="7" max="16384" width="9" style="1"/>
  </cols>
  <sheetData>
    <row r="2" spans="2:6" ht="24" customHeight="1" x14ac:dyDescent="0.55000000000000004">
      <c r="B2" s="36" t="s">
        <v>13</v>
      </c>
      <c r="C2" s="36"/>
      <c r="D2" s="36"/>
      <c r="E2" s="36"/>
      <c r="F2" s="36"/>
    </row>
    <row r="3" spans="2:6" ht="24" customHeight="1" x14ac:dyDescent="0.55000000000000004"/>
    <row r="4" spans="2:6" ht="24" customHeight="1" x14ac:dyDescent="0.55000000000000004">
      <c r="F4" s="2" t="s">
        <v>14</v>
      </c>
    </row>
    <row r="5" spans="2:6" ht="24" customHeight="1" x14ac:dyDescent="0.55000000000000004">
      <c r="B5" s="1" t="s">
        <v>15</v>
      </c>
    </row>
    <row r="6" spans="2:6" ht="24" customHeight="1" x14ac:dyDescent="0.55000000000000004"/>
    <row r="7" spans="2:6" ht="24" customHeight="1" x14ac:dyDescent="0.55000000000000004">
      <c r="B7" s="1" t="s">
        <v>16</v>
      </c>
    </row>
    <row r="8" spans="2:6" ht="24" customHeight="1" x14ac:dyDescent="0.55000000000000004"/>
    <row r="9" spans="2:6" ht="24" customHeight="1" x14ac:dyDescent="0.55000000000000004">
      <c r="B9" s="8" t="s">
        <v>17</v>
      </c>
      <c r="C9" s="4" t="s">
        <v>18</v>
      </c>
      <c r="D9" s="34"/>
      <c r="E9" s="34"/>
      <c r="F9" s="35"/>
    </row>
    <row r="10" spans="2:6" ht="24" customHeight="1" x14ac:dyDescent="0.55000000000000004">
      <c r="B10" s="7"/>
      <c r="C10" s="4" t="s">
        <v>19</v>
      </c>
      <c r="D10" s="34"/>
      <c r="E10" s="34"/>
      <c r="F10" s="35"/>
    </row>
    <row r="11" spans="2:6" ht="24" customHeight="1" x14ac:dyDescent="0.55000000000000004">
      <c r="B11" s="7"/>
      <c r="C11" s="5" t="s">
        <v>20</v>
      </c>
      <c r="D11" s="37" t="s">
        <v>21</v>
      </c>
      <c r="E11" s="37"/>
      <c r="F11" s="38"/>
    </row>
    <row r="12" spans="2:6" ht="24" customHeight="1" x14ac:dyDescent="0.55000000000000004">
      <c r="B12" s="7"/>
      <c r="C12" s="6"/>
      <c r="D12" s="39"/>
      <c r="E12" s="39"/>
      <c r="F12" s="40"/>
    </row>
    <row r="13" spans="2:6" ht="24" customHeight="1" x14ac:dyDescent="0.55000000000000004">
      <c r="B13" s="7"/>
      <c r="C13" s="4" t="s">
        <v>22</v>
      </c>
      <c r="D13" s="34" t="s">
        <v>23</v>
      </c>
      <c r="E13" s="34"/>
      <c r="F13" s="35"/>
    </row>
    <row r="14" spans="2:6" ht="24" customHeight="1" x14ac:dyDescent="0.55000000000000004">
      <c r="B14" s="6"/>
      <c r="C14" s="4" t="s">
        <v>24</v>
      </c>
      <c r="D14" s="34"/>
      <c r="E14" s="34"/>
      <c r="F14" s="35"/>
    </row>
    <row r="15" spans="2:6" ht="24" customHeight="1" x14ac:dyDescent="0.55000000000000004"/>
    <row r="16" spans="2:6" ht="24" customHeight="1" x14ac:dyDescent="0.55000000000000004"/>
    <row r="17" spans="2:6" ht="24" customHeight="1" x14ac:dyDescent="0.55000000000000004">
      <c r="B17" s="1" t="s">
        <v>25</v>
      </c>
    </row>
    <row r="18" spans="2:6" ht="24" customHeight="1" x14ac:dyDescent="0.55000000000000004">
      <c r="B18" s="3" t="s">
        <v>26</v>
      </c>
      <c r="C18" s="3" t="s">
        <v>27</v>
      </c>
      <c r="D18" s="3" t="s">
        <v>28</v>
      </c>
    </row>
    <row r="19" spans="2:6" ht="24" customHeight="1" x14ac:dyDescent="0.55000000000000004">
      <c r="B19" s="4" t="s">
        <v>29</v>
      </c>
      <c r="C19" s="11">
        <v>1000000</v>
      </c>
      <c r="D19" s="4"/>
    </row>
    <row r="20" spans="2:6" ht="24" customHeight="1" x14ac:dyDescent="0.55000000000000004">
      <c r="B20" s="3" t="s">
        <v>30</v>
      </c>
      <c r="C20" s="9">
        <f>SUM(C19)</f>
        <v>1000000</v>
      </c>
      <c r="D20" s="4"/>
    </row>
    <row r="21" spans="2:6" ht="24" customHeight="1" x14ac:dyDescent="0.55000000000000004"/>
    <row r="22" spans="2:6" ht="24" customHeight="1" x14ac:dyDescent="0.55000000000000004">
      <c r="B22" s="1" t="s">
        <v>31</v>
      </c>
    </row>
    <row r="23" spans="2:6" ht="24" customHeight="1" x14ac:dyDescent="0.55000000000000004">
      <c r="B23" s="3" t="s">
        <v>26</v>
      </c>
      <c r="C23" s="3" t="s">
        <v>32</v>
      </c>
      <c r="D23" s="3" t="s">
        <v>33</v>
      </c>
      <c r="E23" s="3" t="s">
        <v>34</v>
      </c>
      <c r="F23" s="3" t="s">
        <v>35</v>
      </c>
    </row>
    <row r="24" spans="2:6" ht="24" customHeight="1" x14ac:dyDescent="0.55000000000000004">
      <c r="B24" s="4" t="s">
        <v>36</v>
      </c>
      <c r="C24" s="11">
        <v>100000</v>
      </c>
      <c r="D24" s="9">
        <f>SUMIF('4収支簿'!$I$10:$I$37,リスト!B3,'4収支簿'!$G$10:$G$37)</f>
        <v>70000</v>
      </c>
      <c r="E24" s="10">
        <f>C24-D24</f>
        <v>30000</v>
      </c>
      <c r="F24" s="4"/>
    </row>
    <row r="25" spans="2:6" ht="24" customHeight="1" x14ac:dyDescent="0.55000000000000004">
      <c r="B25" s="4" t="s">
        <v>37</v>
      </c>
      <c r="C25" s="11">
        <v>200000</v>
      </c>
      <c r="D25" s="9">
        <f>SUMIF('4収支簿'!$I$10:$I$37,リスト!B4,'4収支簿'!$G$10:$G$37)</f>
        <v>220000</v>
      </c>
      <c r="E25" s="10">
        <f t="shared" ref="E25:E33" si="0">C25-D25</f>
        <v>-20000</v>
      </c>
      <c r="F25" s="4" t="s">
        <v>78</v>
      </c>
    </row>
    <row r="26" spans="2:6" ht="24" customHeight="1" x14ac:dyDescent="0.55000000000000004">
      <c r="B26" s="4" t="s">
        <v>38</v>
      </c>
      <c r="C26" s="11">
        <v>100000</v>
      </c>
      <c r="D26" s="9">
        <f>SUMIF('4収支簿'!$I$10:$I$37,リスト!B5,'4収支簿'!$G$10:$G$37)</f>
        <v>35000</v>
      </c>
      <c r="E26" s="10">
        <f t="shared" si="0"/>
        <v>65000</v>
      </c>
      <c r="F26" s="4"/>
    </row>
    <row r="27" spans="2:6" ht="24" customHeight="1" x14ac:dyDescent="0.55000000000000004">
      <c r="B27" s="4" t="s">
        <v>39</v>
      </c>
      <c r="C27" s="11">
        <v>100000</v>
      </c>
      <c r="D27" s="9">
        <f>SUMIF('4収支簿'!$I$10:$I$37,リスト!B6,'4収支簿'!$G$10:$G$37)</f>
        <v>102000</v>
      </c>
      <c r="E27" s="10">
        <f t="shared" si="0"/>
        <v>-2000</v>
      </c>
      <c r="F27" s="4" t="s">
        <v>77</v>
      </c>
    </row>
    <row r="28" spans="2:6" ht="24" customHeight="1" x14ac:dyDescent="0.55000000000000004">
      <c r="B28" s="4" t="s">
        <v>40</v>
      </c>
      <c r="C28" s="11">
        <v>100000</v>
      </c>
      <c r="D28" s="9">
        <f>SUMIF('4収支簿'!$I$10:$I$37,リスト!B7,'4収支簿'!$G$10:$G$37)</f>
        <v>12250</v>
      </c>
      <c r="E28" s="10">
        <f t="shared" si="0"/>
        <v>87750</v>
      </c>
      <c r="F28" s="4"/>
    </row>
    <row r="29" spans="2:6" ht="24" customHeight="1" x14ac:dyDescent="0.55000000000000004">
      <c r="B29" s="4" t="s">
        <v>41</v>
      </c>
      <c r="C29" s="11">
        <v>100000</v>
      </c>
      <c r="D29" s="9">
        <f>SUMIF('4収支簿'!$I$10:$I$37,リスト!B8,'4収支簿'!$G$10:$G$37)</f>
        <v>50000</v>
      </c>
      <c r="E29" s="10">
        <f t="shared" si="0"/>
        <v>50000</v>
      </c>
      <c r="F29" s="4"/>
    </row>
    <row r="30" spans="2:6" ht="24" customHeight="1" x14ac:dyDescent="0.55000000000000004">
      <c r="B30" s="4" t="s">
        <v>42</v>
      </c>
      <c r="C30" s="11">
        <v>100000</v>
      </c>
      <c r="D30" s="9">
        <f>SUMIF('4収支簿'!$I$10:$I$37,リスト!B9,'4収支簿'!$G$10:$G$37)</f>
        <v>7000</v>
      </c>
      <c r="E30" s="10">
        <f t="shared" si="0"/>
        <v>93000</v>
      </c>
      <c r="F30" s="4"/>
    </row>
    <row r="31" spans="2:6" ht="24" customHeight="1" x14ac:dyDescent="0.55000000000000004">
      <c r="B31" s="4" t="s">
        <v>43</v>
      </c>
      <c r="C31" s="11">
        <v>100000</v>
      </c>
      <c r="D31" s="9">
        <f>SUMIF('4収支簿'!$I$10:$I$37,リスト!B10,'4収支簿'!$G$10:$G$37)</f>
        <v>8500</v>
      </c>
      <c r="E31" s="10">
        <f t="shared" si="0"/>
        <v>91500</v>
      </c>
      <c r="F31" s="4"/>
    </row>
    <row r="32" spans="2:6" ht="24" customHeight="1" x14ac:dyDescent="0.55000000000000004">
      <c r="B32" s="4" t="s">
        <v>44</v>
      </c>
      <c r="C32" s="11">
        <v>100000</v>
      </c>
      <c r="D32" s="9">
        <f>SUMIF('4収支簿'!$I$10:$I$37,リスト!B11,'4収支簿'!$G$10:$G$37)</f>
        <v>20500</v>
      </c>
      <c r="E32" s="10">
        <f t="shared" si="0"/>
        <v>79500</v>
      </c>
      <c r="F32" s="4"/>
    </row>
    <row r="33" spans="2:6" ht="24" customHeight="1" x14ac:dyDescent="0.55000000000000004">
      <c r="B33" s="3" t="s">
        <v>45</v>
      </c>
      <c r="C33" s="9">
        <f>SUM(C24:C32)</f>
        <v>1000000</v>
      </c>
      <c r="D33" s="9">
        <f>SUM(D24:D32)</f>
        <v>525250</v>
      </c>
      <c r="E33" s="10">
        <f t="shared" si="0"/>
        <v>474750</v>
      </c>
      <c r="F33" s="4"/>
    </row>
    <row r="34" spans="2:6" ht="24" customHeight="1" x14ac:dyDescent="0.55000000000000004">
      <c r="B34" s="1" t="s">
        <v>81</v>
      </c>
    </row>
  </sheetData>
  <mergeCells count="7">
    <mergeCell ref="D14:F14"/>
    <mergeCell ref="B2:F2"/>
    <mergeCell ref="D9:F9"/>
    <mergeCell ref="D10:F10"/>
    <mergeCell ref="D11:F11"/>
    <mergeCell ref="D12:F12"/>
    <mergeCell ref="D13:F13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42AF7-A2E2-4BE2-A763-43E6CCF78125}">
  <dimension ref="B3:C11"/>
  <sheetViews>
    <sheetView tabSelected="1" workbookViewId="0">
      <selection activeCell="B3" sqref="B3"/>
    </sheetView>
  </sheetViews>
  <sheetFormatPr defaultRowHeight="18" x14ac:dyDescent="0.55000000000000004"/>
  <cols>
    <col min="2" max="2" width="5.58203125" customWidth="1"/>
    <col min="3" max="3" width="19.33203125" bestFit="1" customWidth="1"/>
    <col min="4" max="4" width="11.5" customWidth="1"/>
  </cols>
  <sheetData>
    <row r="3" spans="2:3" x14ac:dyDescent="0.55000000000000004">
      <c r="B3" t="s">
        <v>46</v>
      </c>
      <c r="C3" t="s">
        <v>36</v>
      </c>
    </row>
    <row r="4" spans="2:3" x14ac:dyDescent="0.55000000000000004">
      <c r="B4" t="s">
        <v>47</v>
      </c>
      <c r="C4" t="s">
        <v>37</v>
      </c>
    </row>
    <row r="5" spans="2:3" x14ac:dyDescent="0.55000000000000004">
      <c r="B5" t="s">
        <v>48</v>
      </c>
      <c r="C5" t="s">
        <v>38</v>
      </c>
    </row>
    <row r="6" spans="2:3" x14ac:dyDescent="0.55000000000000004">
      <c r="B6" t="s">
        <v>49</v>
      </c>
      <c r="C6" t="s">
        <v>39</v>
      </c>
    </row>
    <row r="7" spans="2:3" x14ac:dyDescent="0.55000000000000004">
      <c r="B7" t="s">
        <v>50</v>
      </c>
      <c r="C7" t="s">
        <v>40</v>
      </c>
    </row>
    <row r="8" spans="2:3" x14ac:dyDescent="0.55000000000000004">
      <c r="B8" t="s">
        <v>51</v>
      </c>
      <c r="C8" t="s">
        <v>41</v>
      </c>
    </row>
    <row r="9" spans="2:3" x14ac:dyDescent="0.55000000000000004">
      <c r="B9" t="s">
        <v>52</v>
      </c>
      <c r="C9" t="s">
        <v>42</v>
      </c>
    </row>
    <row r="10" spans="2:3" x14ac:dyDescent="0.55000000000000004">
      <c r="B10" t="s">
        <v>53</v>
      </c>
      <c r="C10" t="s">
        <v>43</v>
      </c>
    </row>
    <row r="11" spans="2:3" x14ac:dyDescent="0.55000000000000004">
      <c r="B11" t="s">
        <v>54</v>
      </c>
      <c r="C11" t="s">
        <v>44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4収支簿</vt:lpstr>
      <vt:lpstr>3会計報告書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2025-03-19T00:16:00Z</dcterms:modified>
</cp:coreProperties>
</file>